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1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<sst xmlns="http://schemas.openxmlformats.org/spreadsheetml/2006/main" count="122" uniqueCount="107">
  <si>
    <t>5</t>
  </si>
  <si>
    <t>6</t>
  </si>
  <si>
    <t>7</t>
  </si>
  <si>
    <t>(тыс.руб.)</t>
  </si>
  <si>
    <t>план на 2017 год</t>
  </si>
  <si>
    <t>Исполнение бюджетных назначений по расходам в 2017 году, динамика исполнения расходной части в 2016-2017 годах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</si>
  <si>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</si>
  <si>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</si>
  <si>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</si>
  <si>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</si>
  <si>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</si>
  <si>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</si>
  <si>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</si>
  <si>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</si>
  <si>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</si>
  <si>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</si>
  <si>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</si>
  <si>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</si>
  <si>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</si>
  <si>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</si>
  <si>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</si>
  <si>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</si>
  <si>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</si>
  <si>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</si>
  <si>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</si>
  <si>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</si>
  <si>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</si>
  <si>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</si>
  <si>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</si>
  <si>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</si>
  <si>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</si>
  <si>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</si>
  <si>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</si>
  <si>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</si>
  <si>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</si>
  <si>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</si>
  <si>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</si>
  <si>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</si>
  <si>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</si>
  <si>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</si>
  <si>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</si>
  <si>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</si>
  <si>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</si>
  <si>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</si>
  <si>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</si>
  <si>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</si>
  <si>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</si>
  <si>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</si>
  <si>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</si>
  <si>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</si>
  <si>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</si>
  <si>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</si>
  <si>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</si>
  <si>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</si>
  <si>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</si>
  <si>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</si>
  <si>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</si>
  <si>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</si>
  <si>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</si>
  <si>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</si>
  <si>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</si>
  <si>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</si>
  <si>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</si>
  <si>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</si>
  <si>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</si>
  <si>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</si>
  <si>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</si>
  <si>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</si>
  <si>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</si>
  <si>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</si>
  <si>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</si>
  <si>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</si>
  <si>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</si>
  <si>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</si>
  <si>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</si>
  <si>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</si>
  <si>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</si>
  <si>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</si>
  <si>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</si>
  <si>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</si>
  <si>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</si>
  <si>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динамика расходов 2017/2016</t>
  </si>
  <si>
    <t xml:space="preserve">динамика расходов 2017/2016 </t>
  </si>
  <si>
    <t>Непрограммные направления деятельности:</t>
  </si>
  <si>
    <t>ВСЕГО РАСХОДОВ:</t>
  </si>
  <si>
    <t>по состоянию на 01.10.2017</t>
  </si>
  <si>
    <t>исполнено на 01.10.2016</t>
  </si>
  <si>
    <t>исполнено на 01.10.2017</t>
  </si>
  <si>
    <t>% исполнения на 01.10.2017</t>
  </si>
  <si>
    <t xml:space="preserve">исполнено на 01.10.2016 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</si>
  <si>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</si>
  <si>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</si>
  <si>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в разрезе муниципальных программ Верхнеландеховского городского поселения и непрограммных направлений деятельности</t>
  </si>
  <si>
    <t>Муниципальные программы Верхнеландеховского городского поселения:</t>
  </si>
  <si>
    <t>НАЦИОНАЛЬНАЯ ОБОРОНА</t>
  </si>
  <si>
    <t>Мобилизационная и вневойсковая подготовка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</si>
  <si>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</si>
  <si>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</si>
  <si>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</si>
  <si>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</si>
  <si>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</si>
  <si>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</si>
  <si>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</si>
  <si>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</si>
  <si>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св. 200</t>
  </si>
  <si>
    <t>Резервный фонд местной администрации</t>
  </si>
  <si>
    <t>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</si>
</sst>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9" fontId="29" fillId="0" borderId="2">
      <alignment horizontal="center" wrapText="1"/>
      <protection/>
    </xf>
    <xf numFmtId="49" fontId="29" fillId="0" borderId="3">
      <alignment horizontal="center"/>
      <protection/>
    </xf>
    <xf numFmtId="4" fontId="29" fillId="0" borderId="3">
      <alignment horizontal="right"/>
      <protection/>
    </xf>
    <xf numFmtId="0" fontId="29" fillId="0" borderId="4">
      <alignment horizontal="left" wrapText="1"/>
      <protection/>
    </xf>
    <xf numFmtId="0" fontId="30" fillId="0" borderId="5">
      <alignment horizontal="left" wrapText="1"/>
      <protection/>
    </xf>
    <xf numFmtId="0" fontId="29" fillId="0" borderId="6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7" applyNumberFormat="0" applyAlignment="0" applyProtection="0"/>
    <xf numFmtId="0" fontId="32" fillId="27" borderId="8" applyNumberFormat="0" applyAlignment="0" applyProtection="0"/>
    <xf numFmtId="0" fontId="33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28" borderId="13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6" xfId="0" applyFont="1" applyBorder="1" applyAlignment="1">
      <alignment horizontal="right" vertical="top"/>
    </xf>
    <xf numFmtId="0" fontId="48" fillId="0" borderId="17" xfId="0" applyFont="1" applyBorder="1" applyAlignment="1">
      <alignment horizontal="right" vertical="top"/>
    </xf>
    <xf numFmtId="0" fontId="2" fillId="33" borderId="18" xfId="59" applyFont="1" applyFill="1" applyBorder="1" applyAlignment="1">
      <alignment horizontal="center" vertical="top"/>
      <protection/>
    </xf>
    <xf numFmtId="0" fontId="46" fillId="33" borderId="19" xfId="0" applyFont="1" applyFill="1" applyBorder="1" applyAlignment="1">
      <alignment horizontal="center" vertical="top" wrapText="1"/>
    </xf>
    <xf numFmtId="0" fontId="46" fillId="33" borderId="18" xfId="0" applyFont="1" applyFill="1" applyBorder="1" applyAlignment="1">
      <alignment horizontal="center" vertical="top" wrapText="1"/>
    </xf>
    <xf numFmtId="0" fontId="46" fillId="33" borderId="20" xfId="0" applyFont="1" applyFill="1" applyBorder="1" applyAlignment="1">
      <alignment horizontal="center" vertical="top" wrapText="1"/>
    </xf>
    <xf numFmtId="49" fontId="46" fillId="33" borderId="21" xfId="0" applyNumberFormat="1" applyFont="1" applyFill="1" applyBorder="1" applyAlignment="1">
      <alignment horizontal="center"/>
    </xf>
    <xf numFmtId="49" fontId="46" fillId="33" borderId="22" xfId="0" applyNumberFormat="1" applyFont="1" applyFill="1" applyBorder="1" applyAlignment="1">
      <alignment horizontal="center"/>
    </xf>
    <xf numFmtId="49" fontId="46" fillId="33" borderId="23" xfId="0" applyNumberFormat="1" applyFont="1" applyFill="1" applyBorder="1" applyAlignment="1">
      <alignment horizontal="center"/>
    </xf>
    <xf numFmtId="49" fontId="46" fillId="33" borderId="18" xfId="0" applyNumberFormat="1" applyFont="1" applyFill="1" applyBorder="1" applyAlignment="1">
      <alignment horizontal="center"/>
    </xf>
    <xf numFmtId="49" fontId="46" fillId="33" borderId="20" xfId="0" applyNumberFormat="1" applyFont="1" applyFill="1" applyBorder="1" applyAlignment="1">
      <alignment horizontal="center"/>
    </xf>
    <xf numFmtId="0" fontId="49" fillId="33" borderId="18" xfId="39" applyNumberFormat="1" applyFont="1" applyFill="1" applyBorder="1" applyAlignment="1" applyProtection="1">
      <alignment horizontal="left" vertical="top" wrapText="1"/>
      <protection/>
    </xf>
    <xf numFmtId="49" fontId="49" fillId="33" borderId="18" xfId="35" applyNumberFormat="1" applyFont="1" applyFill="1" applyBorder="1" applyAlignment="1" applyProtection="1">
      <alignment horizontal="center" vertical="top"/>
      <protection/>
    </xf>
    <xf numFmtId="165" fontId="50" fillId="33" borderId="18" xfId="0" applyNumberFormat="1" applyFont="1" applyFill="1" applyBorder="1" applyAlignment="1">
      <alignment horizontal="center" vertical="top"/>
    </xf>
    <xf numFmtId="164" fontId="50" fillId="33" borderId="18" xfId="0" applyNumberFormat="1" applyFont="1" applyFill="1" applyBorder="1" applyAlignment="1">
      <alignment horizontal="center" vertical="top"/>
    </xf>
    <xf numFmtId="0" fontId="48" fillId="33" borderId="18" xfId="39" applyNumberFormat="1" applyFont="1" applyFill="1" applyBorder="1" applyAlignment="1" applyProtection="1">
      <alignment horizontal="left" vertical="top" wrapText="1"/>
      <protection/>
    </xf>
    <xf numFmtId="49" fontId="48" fillId="33" borderId="18" xfId="35" applyNumberFormat="1" applyFont="1" applyFill="1" applyBorder="1" applyAlignment="1" applyProtection="1">
      <alignment horizontal="center" vertical="top"/>
      <protection/>
    </xf>
    <xf numFmtId="165" fontId="46" fillId="33" borderId="18" xfId="0" applyNumberFormat="1" applyFont="1" applyFill="1" applyBorder="1" applyAlignment="1">
      <alignment horizontal="center" vertical="top"/>
    </xf>
    <xf numFmtId="164" fontId="46" fillId="33" borderId="18" xfId="0" applyNumberFormat="1" applyFont="1" applyFill="1" applyBorder="1" applyAlignment="1">
      <alignment horizontal="center" vertical="top"/>
    </xf>
    <xf numFmtId="0" fontId="49" fillId="33" borderId="18" xfId="37" applyNumberFormat="1" applyFont="1" applyFill="1" applyBorder="1" applyAlignment="1" applyProtection="1">
      <alignment horizontal="left" vertical="top" wrapText="1"/>
      <protection/>
    </xf>
    <xf numFmtId="49" fontId="49" fillId="33" borderId="18" xfId="33" applyNumberFormat="1" applyFont="1" applyFill="1" applyBorder="1" applyAlignment="1" applyProtection="1">
      <alignment horizontal="center" vertical="top" wrapText="1"/>
      <protection/>
    </xf>
    <xf numFmtId="0" fontId="46" fillId="33" borderId="18" xfId="0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/>
    </xf>
    <xf numFmtId="0" fontId="49" fillId="33" borderId="18" xfId="0" applyFont="1" applyFill="1" applyBorder="1" applyAlignment="1">
      <alignment vertical="top" wrapText="1"/>
    </xf>
    <xf numFmtId="165" fontId="50" fillId="33" borderId="18" xfId="0" applyNumberFormat="1" applyFont="1" applyFill="1" applyBorder="1" applyAlignment="1">
      <alignment horizontal="right" vertical="top"/>
    </xf>
    <xf numFmtId="0" fontId="51" fillId="33" borderId="18" xfId="0" applyFont="1" applyFill="1" applyBorder="1" applyAlignment="1">
      <alignment vertical="top" wrapText="1"/>
    </xf>
    <xf numFmtId="165" fontId="46" fillId="33" borderId="18" xfId="0" applyNumberFormat="1" applyFont="1" applyFill="1" applyBorder="1" applyAlignment="1">
      <alignment horizontal="right" vertical="top"/>
    </xf>
    <xf numFmtId="0" fontId="48" fillId="33" borderId="16" xfId="0" applyFont="1" applyFill="1" applyBorder="1" applyAlignment="1">
      <alignment horizontal="right" vertical="top"/>
    </xf>
    <xf numFmtId="0" fontId="48" fillId="33" borderId="17" xfId="0" applyFont="1" applyFill="1" applyBorder="1" applyAlignment="1">
      <alignment horizontal="right" vertical="top"/>
    </xf>
    <xf numFmtId="0" fontId="50" fillId="33" borderId="18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89" xfId="37"/>
    <cellStyle name="xl91" xfId="38"/>
    <cellStyle name="xl9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zoomScaleSheetLayoutView="100" zoomScalePageLayoutView="0" workbookViewId="0" topLeftCell="A1">
      <pane xSplit="1" ySplit="7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2" sqref="D22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40" t="s">
        <v>5</v>
      </c>
      <c r="B2" s="41"/>
      <c r="C2" s="41"/>
      <c r="D2" s="41"/>
      <c r="E2" s="41"/>
      <c r="F2" s="41"/>
      <c r="G2" s="41"/>
    </row>
    <row r="3" spans="1:7" ht="22.5" customHeight="1">
      <c r="A3" s="42" t="s">
        <v>6</v>
      </c>
      <c r="B3" s="41"/>
      <c r="C3" s="41"/>
      <c r="D3" s="41"/>
      <c r="E3" s="41"/>
      <c r="F3" s="41"/>
      <c r="G3" s="41"/>
    </row>
    <row r="4" spans="1:7" ht="14.25">
      <c r="A4" s="43" t="s">
        <v>85</v>
      </c>
      <c r="B4" s="44"/>
      <c r="C4" s="44"/>
      <c r="D4" s="44"/>
      <c r="E4" s="44"/>
      <c r="F4" s="44"/>
      <c r="G4" s="44"/>
    </row>
    <row r="5" spans="1:7" ht="14.25">
      <c r="A5" s="1"/>
      <c r="B5" s="1"/>
      <c r="D5" s="1"/>
      <c r="E5" s="1"/>
      <c r="F5" s="1"/>
      <c r="G5" s="6" t="s">
        <v>3</v>
      </c>
    </row>
    <row r="6" spans="1:7" ht="63" customHeight="1">
      <c r="A6" s="11" t="s">
        <v>75</v>
      </c>
      <c r="B6" s="11" t="s">
        <v>76</v>
      </c>
      <c r="C6" s="12" t="s">
        <v>89</v>
      </c>
      <c r="D6" s="13" t="s">
        <v>4</v>
      </c>
      <c r="E6" s="13" t="s">
        <v>87</v>
      </c>
      <c r="F6" s="13" t="s">
        <v>88</v>
      </c>
      <c r="G6" s="14" t="s">
        <v>81</v>
      </c>
    </row>
    <row r="7" spans="1:7" ht="14.25">
      <c r="A7" s="15">
        <v>1</v>
      </c>
      <c r="B7" s="16" t="s">
        <v>77</v>
      </c>
      <c r="C7" s="17" t="s">
        <v>78</v>
      </c>
      <c r="D7" s="17" t="s">
        <v>79</v>
      </c>
      <c r="E7" s="18" t="s">
        <v>0</v>
      </c>
      <c r="F7" s="18" t="s">
        <v>1</v>
      </c>
      <c r="G7" s="19" t="s">
        <v>2</v>
      </c>
    </row>
    <row r="8" spans="1:7" ht="30.75">
      <c r="A8" s="20" t="s">
        <v>7</v>
      </c>
      <c r="B8" s="21" t="s">
        <v>8</v>
      </c>
      <c r="C8" s="22">
        <f>C9+C10+C11+C13+C14+C12</f>
        <v>51.1</v>
      </c>
      <c r="D8" s="22">
        <f>D9+D10+D11+D13+D14</f>
        <v>771.8</v>
      </c>
      <c r="E8" s="22">
        <f>E9+E10+E11+E13+E14</f>
        <v>16.6</v>
      </c>
      <c r="F8" s="23">
        <f>E8/D8</f>
        <v>0.021508162736460227</v>
      </c>
      <c r="G8" s="23">
        <f aca="true" t="shared" si="0" ref="G8:G44">E8/C8</f>
        <v>0.32485322896281804</v>
      </c>
    </row>
    <row r="9" spans="1:7" ht="52.5" customHeight="1" hidden="1">
      <c r="A9" s="24" t="s">
        <v>9</v>
      </c>
      <c r="B9" s="25" t="s">
        <v>10</v>
      </c>
      <c r="C9" s="26"/>
      <c r="D9" s="26"/>
      <c r="E9" s="26"/>
      <c r="F9" s="27" t="e">
        <f aca="true" t="shared" si="1" ref="F9:F44">E9/D9</f>
        <v>#DIV/0!</v>
      </c>
      <c r="G9" s="23" t="e">
        <f t="shared" si="0"/>
        <v>#DIV/0!</v>
      </c>
    </row>
    <row r="10" spans="1:7" ht="95.25" customHeight="1" hidden="1">
      <c r="A10" s="24" t="s">
        <v>11</v>
      </c>
      <c r="B10" s="25" t="s">
        <v>12</v>
      </c>
      <c r="C10" s="26"/>
      <c r="D10" s="26"/>
      <c r="E10" s="26"/>
      <c r="F10" s="27" t="e">
        <f t="shared" si="1"/>
        <v>#DIV/0!</v>
      </c>
      <c r="G10" s="23" t="e">
        <f t="shared" si="0"/>
        <v>#DIV/0!</v>
      </c>
    </row>
    <row r="11" spans="1:7" ht="62.25" hidden="1">
      <c r="A11" s="24" t="s">
        <v>13</v>
      </c>
      <c r="B11" s="25" t="s">
        <v>14</v>
      </c>
      <c r="C11" s="26"/>
      <c r="D11" s="26"/>
      <c r="E11" s="26"/>
      <c r="F11" s="27" t="e">
        <f t="shared" si="1"/>
        <v>#DIV/0!</v>
      </c>
      <c r="G11" s="23" t="e">
        <f t="shared" si="0"/>
        <v>#DIV/0!</v>
      </c>
    </row>
    <row r="12" spans="1:7" ht="15">
      <c r="A12" s="24" t="s">
        <v>90</v>
      </c>
      <c r="B12" s="25"/>
      <c r="C12" s="26">
        <v>0.7</v>
      </c>
      <c r="D12" s="26">
        <v>0</v>
      </c>
      <c r="E12" s="26">
        <v>0</v>
      </c>
      <c r="F12" s="27"/>
      <c r="G12" s="27">
        <f t="shared" si="0"/>
        <v>0</v>
      </c>
    </row>
    <row r="13" spans="1:7" ht="15">
      <c r="A13" s="24" t="s">
        <v>15</v>
      </c>
      <c r="B13" s="25" t="s">
        <v>16</v>
      </c>
      <c r="C13" s="26">
        <v>0</v>
      </c>
      <c r="D13" s="26">
        <v>350</v>
      </c>
      <c r="E13" s="26">
        <v>0</v>
      </c>
      <c r="F13" s="27">
        <f>E13/D13</f>
        <v>0</v>
      </c>
      <c r="G13" s="27"/>
    </row>
    <row r="14" spans="1:7" ht="15">
      <c r="A14" s="24" t="s">
        <v>17</v>
      </c>
      <c r="B14" s="25" t="s">
        <v>18</v>
      </c>
      <c r="C14" s="26">
        <v>50.4</v>
      </c>
      <c r="D14" s="26">
        <v>421.8</v>
      </c>
      <c r="E14" s="26">
        <v>16.6</v>
      </c>
      <c r="F14" s="27">
        <f t="shared" si="1"/>
        <v>0.039355144618302515</v>
      </c>
      <c r="G14" s="27">
        <f t="shared" si="0"/>
        <v>0.3293650793650794</v>
      </c>
    </row>
    <row r="15" spans="1:7" s="7" customFormat="1" ht="15">
      <c r="A15" s="20" t="s">
        <v>94</v>
      </c>
      <c r="B15" s="21"/>
      <c r="C15" s="22">
        <f>C16</f>
        <v>112.6</v>
      </c>
      <c r="D15" s="22">
        <f>D16</f>
        <v>138.7</v>
      </c>
      <c r="E15" s="22">
        <f>E16</f>
        <v>101.6</v>
      </c>
      <c r="F15" s="23">
        <f t="shared" si="1"/>
        <v>0.7325162220620044</v>
      </c>
      <c r="G15" s="23">
        <f t="shared" si="0"/>
        <v>0.9023090586145648</v>
      </c>
    </row>
    <row r="16" spans="1:7" s="8" customFormat="1" ht="30.75">
      <c r="A16" s="24" t="s">
        <v>95</v>
      </c>
      <c r="B16" s="25"/>
      <c r="C16" s="26">
        <v>112.6</v>
      </c>
      <c r="D16" s="26">
        <v>138.7</v>
      </c>
      <c r="E16" s="26">
        <v>101.6</v>
      </c>
      <c r="F16" s="27">
        <f>E16/D16</f>
        <v>0.7325162220620044</v>
      </c>
      <c r="G16" s="27">
        <f t="shared" si="0"/>
        <v>0.9023090586145648</v>
      </c>
    </row>
    <row r="17" spans="1:7" ht="46.5">
      <c r="A17" s="20" t="s">
        <v>19</v>
      </c>
      <c r="B17" s="21" t="s">
        <v>20</v>
      </c>
      <c r="C17" s="22">
        <f>C18+C19</f>
        <v>96.2</v>
      </c>
      <c r="D17" s="22">
        <f>D18+D19</f>
        <v>200</v>
      </c>
      <c r="E17" s="22">
        <f>E18+E19</f>
        <v>97</v>
      </c>
      <c r="F17" s="23">
        <f t="shared" si="1"/>
        <v>0.485</v>
      </c>
      <c r="G17" s="23">
        <f t="shared" si="0"/>
        <v>1.0083160083160083</v>
      </c>
    </row>
    <row r="18" spans="1:7" ht="62.25" hidden="1">
      <c r="A18" s="24" t="s">
        <v>21</v>
      </c>
      <c r="B18" s="25" t="s">
        <v>22</v>
      </c>
      <c r="C18" s="26"/>
      <c r="D18" s="26"/>
      <c r="E18" s="26"/>
      <c r="F18" s="27" t="e">
        <f t="shared" si="1"/>
        <v>#DIV/0!</v>
      </c>
      <c r="G18" s="23" t="e">
        <f t="shared" si="0"/>
        <v>#DIV/0!</v>
      </c>
    </row>
    <row r="19" spans="1:7" ht="15">
      <c r="A19" s="24" t="s">
        <v>23</v>
      </c>
      <c r="B19" s="25" t="s">
        <v>24</v>
      </c>
      <c r="C19" s="26">
        <v>96.2</v>
      </c>
      <c r="D19" s="26">
        <v>200</v>
      </c>
      <c r="E19" s="26">
        <v>97</v>
      </c>
      <c r="F19" s="27">
        <f t="shared" si="1"/>
        <v>0.485</v>
      </c>
      <c r="G19" s="27">
        <f t="shared" si="0"/>
        <v>1.0083160083160083</v>
      </c>
    </row>
    <row r="20" spans="1:7" ht="15">
      <c r="A20" s="20" t="s">
        <v>25</v>
      </c>
      <c r="B20" s="21" t="s">
        <v>26</v>
      </c>
      <c r="C20" s="22">
        <f>C21+C22</f>
        <v>378.09999999999997</v>
      </c>
      <c r="D20" s="22">
        <f>D21+D22</f>
        <v>5197.4</v>
      </c>
      <c r="E20" s="22">
        <f>E21+E22</f>
        <v>4241.3</v>
      </c>
      <c r="F20" s="23">
        <f t="shared" si="1"/>
        <v>0.816042636702967</v>
      </c>
      <c r="G20" s="23" t="s">
        <v>104</v>
      </c>
    </row>
    <row r="21" spans="1:7" ht="15">
      <c r="A21" s="24" t="s">
        <v>27</v>
      </c>
      <c r="B21" s="25" t="s">
        <v>28</v>
      </c>
      <c r="C21" s="26">
        <v>305.9</v>
      </c>
      <c r="D21" s="26">
        <v>3849.4</v>
      </c>
      <c r="E21" s="26">
        <v>3578.6</v>
      </c>
      <c r="F21" s="27">
        <f t="shared" si="1"/>
        <v>0.9296513742401413</v>
      </c>
      <c r="G21" s="27" t="s">
        <v>104</v>
      </c>
    </row>
    <row r="22" spans="1:7" ht="30.75">
      <c r="A22" s="24" t="s">
        <v>29</v>
      </c>
      <c r="B22" s="25" t="s">
        <v>30</v>
      </c>
      <c r="C22" s="26">
        <v>72.2</v>
      </c>
      <c r="D22" s="26">
        <v>1348</v>
      </c>
      <c r="E22" s="26">
        <v>662.7</v>
      </c>
      <c r="F22" s="27">
        <f t="shared" si="1"/>
        <v>0.4916172106824926</v>
      </c>
      <c r="G22" s="27" t="s">
        <v>104</v>
      </c>
    </row>
    <row r="23" spans="1:7" ht="30.75">
      <c r="A23" s="20" t="s">
        <v>31</v>
      </c>
      <c r="B23" s="21" t="s">
        <v>32</v>
      </c>
      <c r="C23" s="22">
        <f>C24+C25+C26</f>
        <v>2269</v>
      </c>
      <c r="D23" s="22">
        <f>D24+D25+D26</f>
        <v>3916</v>
      </c>
      <c r="E23" s="22">
        <f>E24+E25+E26</f>
        <v>1899.6999999999998</v>
      </c>
      <c r="F23" s="23">
        <f t="shared" si="1"/>
        <v>0.48511235955056176</v>
      </c>
      <c r="G23" s="23">
        <f t="shared" si="0"/>
        <v>0.8372410753635963</v>
      </c>
    </row>
    <row r="24" spans="1:7" ht="15">
      <c r="A24" s="24" t="s">
        <v>33</v>
      </c>
      <c r="B24" s="25" t="s">
        <v>34</v>
      </c>
      <c r="C24" s="26">
        <v>39.2</v>
      </c>
      <c r="D24" s="26">
        <v>86</v>
      </c>
      <c r="E24" s="26">
        <v>54</v>
      </c>
      <c r="F24" s="27">
        <f t="shared" si="1"/>
        <v>0.627906976744186</v>
      </c>
      <c r="G24" s="27">
        <f t="shared" si="0"/>
        <v>1.3775510204081631</v>
      </c>
    </row>
    <row r="25" spans="1:7" ht="15">
      <c r="A25" s="24" t="s">
        <v>35</v>
      </c>
      <c r="B25" s="25" t="s">
        <v>36</v>
      </c>
      <c r="C25" s="26">
        <v>625.1</v>
      </c>
      <c r="D25" s="26">
        <v>400</v>
      </c>
      <c r="E25" s="26">
        <v>277.6</v>
      </c>
      <c r="F25" s="27">
        <f t="shared" si="1"/>
        <v>0.6940000000000001</v>
      </c>
      <c r="G25" s="27">
        <f t="shared" si="0"/>
        <v>0.444088945768677</v>
      </c>
    </row>
    <row r="26" spans="1:7" ht="15">
      <c r="A26" s="24" t="s">
        <v>37</v>
      </c>
      <c r="B26" s="25" t="s">
        <v>38</v>
      </c>
      <c r="C26" s="26">
        <v>1604.7</v>
      </c>
      <c r="D26" s="26">
        <v>3430</v>
      </c>
      <c r="E26" s="26">
        <v>1568.1</v>
      </c>
      <c r="F26" s="27">
        <f t="shared" si="1"/>
        <v>0.45717201166180754</v>
      </c>
      <c r="G26" s="27">
        <f t="shared" si="0"/>
        <v>0.9771919985043933</v>
      </c>
    </row>
    <row r="27" spans="1:7" ht="15" hidden="1">
      <c r="A27" s="20" t="s">
        <v>39</v>
      </c>
      <c r="B27" s="21" t="s">
        <v>40</v>
      </c>
      <c r="C27" s="22">
        <f>C28</f>
        <v>0</v>
      </c>
      <c r="D27" s="22">
        <f>D28</f>
        <v>0</v>
      </c>
      <c r="E27" s="22"/>
      <c r="F27" s="23" t="e">
        <f t="shared" si="1"/>
        <v>#DIV/0!</v>
      </c>
      <c r="G27" s="23" t="e">
        <f t="shared" si="0"/>
        <v>#DIV/0!</v>
      </c>
    </row>
    <row r="28" spans="1:7" ht="30.75" hidden="1">
      <c r="A28" s="24" t="s">
        <v>41</v>
      </c>
      <c r="B28" s="25" t="s">
        <v>42</v>
      </c>
      <c r="C28" s="26"/>
      <c r="D28" s="26"/>
      <c r="E28" s="26"/>
      <c r="F28" s="27" t="e">
        <f t="shared" si="1"/>
        <v>#DIV/0!</v>
      </c>
      <c r="G28" s="23" t="e">
        <f t="shared" si="0"/>
        <v>#DIV/0!</v>
      </c>
    </row>
    <row r="29" spans="1:7" ht="15">
      <c r="A29" s="20" t="s">
        <v>43</v>
      </c>
      <c r="B29" s="21" t="s">
        <v>44</v>
      </c>
      <c r="C29" s="22">
        <f>C30+C31+C32+C33+C34+C35</f>
        <v>1.3</v>
      </c>
      <c r="D29" s="22">
        <f>D30+D31+D32+D33+D34+D35</f>
        <v>28</v>
      </c>
      <c r="E29" s="22">
        <f>E30+E31+E32+E33+E34+E35</f>
        <v>21</v>
      </c>
      <c r="F29" s="23">
        <f t="shared" si="1"/>
        <v>0.75</v>
      </c>
      <c r="G29" s="23" t="s">
        <v>104</v>
      </c>
    </row>
    <row r="30" spans="1:7" ht="15" hidden="1">
      <c r="A30" s="24" t="s">
        <v>45</v>
      </c>
      <c r="B30" s="25" t="s">
        <v>46</v>
      </c>
      <c r="C30" s="26"/>
      <c r="D30" s="26"/>
      <c r="E30" s="26"/>
      <c r="F30" s="27" t="e">
        <f t="shared" si="1"/>
        <v>#DIV/0!</v>
      </c>
      <c r="G30" s="23" t="e">
        <f t="shared" si="0"/>
        <v>#DIV/0!</v>
      </c>
    </row>
    <row r="31" spans="1:7" ht="15" hidden="1">
      <c r="A31" s="24" t="s">
        <v>47</v>
      </c>
      <c r="B31" s="25" t="s">
        <v>48</v>
      </c>
      <c r="C31" s="26"/>
      <c r="D31" s="26"/>
      <c r="E31" s="26"/>
      <c r="F31" s="27" t="e">
        <f t="shared" si="1"/>
        <v>#DIV/0!</v>
      </c>
      <c r="G31" s="23" t="e">
        <f t="shared" si="0"/>
        <v>#DIV/0!</v>
      </c>
    </row>
    <row r="32" spans="1:7" ht="17.25" customHeight="1" hidden="1">
      <c r="A32" s="24" t="s">
        <v>49</v>
      </c>
      <c r="B32" s="25" t="s">
        <v>50</v>
      </c>
      <c r="C32" s="26"/>
      <c r="D32" s="26"/>
      <c r="E32" s="26"/>
      <c r="F32" s="27" t="e">
        <f t="shared" si="1"/>
        <v>#DIV/0!</v>
      </c>
      <c r="G32" s="23" t="e">
        <f t="shared" si="0"/>
        <v>#DIV/0!</v>
      </c>
    </row>
    <row r="33" spans="1:7" ht="46.5" hidden="1">
      <c r="A33" s="24" t="s">
        <v>51</v>
      </c>
      <c r="B33" s="25" t="s">
        <v>52</v>
      </c>
      <c r="C33" s="26"/>
      <c r="D33" s="26"/>
      <c r="E33" s="26"/>
      <c r="F33" s="27"/>
      <c r="G33" s="23" t="e">
        <f t="shared" si="0"/>
        <v>#DIV/0!</v>
      </c>
    </row>
    <row r="34" spans="1:7" ht="30.75">
      <c r="A34" s="24" t="s">
        <v>53</v>
      </c>
      <c r="B34" s="25" t="s">
        <v>54</v>
      </c>
      <c r="C34" s="26">
        <v>1.3</v>
      </c>
      <c r="D34" s="26">
        <v>28</v>
      </c>
      <c r="E34" s="26">
        <v>21</v>
      </c>
      <c r="F34" s="27">
        <f t="shared" si="1"/>
        <v>0.75</v>
      </c>
      <c r="G34" s="27" t="s">
        <v>104</v>
      </c>
    </row>
    <row r="35" spans="1:7" ht="15" hidden="1">
      <c r="A35" s="24" t="s">
        <v>55</v>
      </c>
      <c r="B35" s="25" t="s">
        <v>56</v>
      </c>
      <c r="C35" s="26"/>
      <c r="D35" s="26"/>
      <c r="E35" s="26"/>
      <c r="F35" s="27" t="e">
        <f t="shared" si="1"/>
        <v>#DIV/0!</v>
      </c>
      <c r="G35" s="23" t="e">
        <f t="shared" si="0"/>
        <v>#DIV/0!</v>
      </c>
    </row>
    <row r="36" spans="1:7" ht="15">
      <c r="A36" s="20" t="s">
        <v>57</v>
      </c>
      <c r="B36" s="21" t="s">
        <v>58</v>
      </c>
      <c r="C36" s="22">
        <f>C37</f>
        <v>5399.8</v>
      </c>
      <c r="D36" s="22">
        <f>D37</f>
        <v>10367</v>
      </c>
      <c r="E36" s="22">
        <f>E37</f>
        <v>7111.9</v>
      </c>
      <c r="F36" s="23">
        <f t="shared" si="1"/>
        <v>0.6860133114690845</v>
      </c>
      <c r="G36" s="23">
        <f t="shared" si="0"/>
        <v>1.3170672987888439</v>
      </c>
    </row>
    <row r="37" spans="1:7" ht="15">
      <c r="A37" s="24" t="s">
        <v>59</v>
      </c>
      <c r="B37" s="25" t="s">
        <v>60</v>
      </c>
      <c r="C37" s="26">
        <v>5399.8</v>
      </c>
      <c r="D37" s="26">
        <v>10367</v>
      </c>
      <c r="E37" s="26">
        <v>7111.9</v>
      </c>
      <c r="F37" s="27">
        <f t="shared" si="1"/>
        <v>0.6860133114690845</v>
      </c>
      <c r="G37" s="27">
        <f t="shared" si="0"/>
        <v>1.3170672987888439</v>
      </c>
    </row>
    <row r="38" spans="1:7" ht="15" hidden="1">
      <c r="A38" s="20" t="s">
        <v>61</v>
      </c>
      <c r="B38" s="21" t="s">
        <v>62</v>
      </c>
      <c r="C38" s="22">
        <f>C39+C40+C41</f>
        <v>0</v>
      </c>
      <c r="D38" s="22">
        <f>D39+D40+D41</f>
        <v>0</v>
      </c>
      <c r="E38" s="22">
        <f>E39+E40+E41</f>
        <v>0</v>
      </c>
      <c r="F38" s="23" t="e">
        <f t="shared" si="1"/>
        <v>#DIV/0!</v>
      </c>
      <c r="G38" s="23" t="e">
        <f t="shared" si="0"/>
        <v>#DIV/0!</v>
      </c>
    </row>
    <row r="39" spans="1:7" ht="15" hidden="1">
      <c r="A39" s="24" t="s">
        <v>63</v>
      </c>
      <c r="B39" s="25" t="s">
        <v>64</v>
      </c>
      <c r="C39" s="26"/>
      <c r="D39" s="26"/>
      <c r="E39" s="26"/>
      <c r="F39" s="27" t="e">
        <f t="shared" si="1"/>
        <v>#DIV/0!</v>
      </c>
      <c r="G39" s="23" t="e">
        <f t="shared" si="0"/>
        <v>#DIV/0!</v>
      </c>
    </row>
    <row r="40" spans="1:7" ht="15" hidden="1">
      <c r="A40" s="24" t="s">
        <v>65</v>
      </c>
      <c r="B40" s="25" t="s">
        <v>66</v>
      </c>
      <c r="C40" s="26">
        <v>0</v>
      </c>
      <c r="D40" s="26">
        <v>0</v>
      </c>
      <c r="E40" s="26"/>
      <c r="F40" s="27" t="e">
        <f t="shared" si="1"/>
        <v>#DIV/0!</v>
      </c>
      <c r="G40" s="23" t="e">
        <f t="shared" si="0"/>
        <v>#DIV/0!</v>
      </c>
    </row>
    <row r="41" spans="1:7" ht="15" hidden="1">
      <c r="A41" s="24" t="s">
        <v>67</v>
      </c>
      <c r="B41" s="25" t="s">
        <v>68</v>
      </c>
      <c r="C41" s="26"/>
      <c r="D41" s="26"/>
      <c r="E41" s="26"/>
      <c r="F41" s="27" t="e">
        <f t="shared" si="1"/>
        <v>#DIV/0!</v>
      </c>
      <c r="G41" s="23" t="e">
        <f t="shared" si="0"/>
        <v>#DIV/0!</v>
      </c>
    </row>
    <row r="42" spans="1:7" ht="15">
      <c r="A42" s="20" t="s">
        <v>69</v>
      </c>
      <c r="B42" s="21" t="s">
        <v>70</v>
      </c>
      <c r="C42" s="22">
        <f>C43</f>
        <v>2.5</v>
      </c>
      <c r="D42" s="22">
        <f>D43</f>
        <v>31</v>
      </c>
      <c r="E42" s="22">
        <f>E43</f>
        <v>7.3</v>
      </c>
      <c r="F42" s="23">
        <f t="shared" si="1"/>
        <v>0.23548387096774193</v>
      </c>
      <c r="G42" s="23" t="s">
        <v>104</v>
      </c>
    </row>
    <row r="43" spans="1:7" ht="15">
      <c r="A43" s="24" t="s">
        <v>71</v>
      </c>
      <c r="B43" s="25" t="s">
        <v>72</v>
      </c>
      <c r="C43" s="26">
        <v>2.5</v>
      </c>
      <c r="D43" s="26">
        <v>31</v>
      </c>
      <c r="E43" s="26">
        <v>7.3</v>
      </c>
      <c r="F43" s="27">
        <f t="shared" si="1"/>
        <v>0.23548387096774193</v>
      </c>
      <c r="G43" s="27" t="s">
        <v>104</v>
      </c>
    </row>
    <row r="44" spans="1:7" ht="15">
      <c r="A44" s="28" t="s">
        <v>73</v>
      </c>
      <c r="B44" s="29" t="s">
        <v>74</v>
      </c>
      <c r="C44" s="22">
        <f>C8+C15+C17+C20+C23+C27+C29+C36+C42+C38</f>
        <v>8310.6</v>
      </c>
      <c r="D44" s="22">
        <f>D8+D15+D17+D20+D23+D27+D29+D36+D42+D38</f>
        <v>20649.9</v>
      </c>
      <c r="E44" s="22">
        <f>E8+E15+E17+E20+E23+E27+E29+E36+E42+E38</f>
        <v>13496.399999999998</v>
      </c>
      <c r="F44" s="23">
        <f t="shared" si="1"/>
        <v>0.6535818575392616</v>
      </c>
      <c r="G44" s="23">
        <f t="shared" si="0"/>
        <v>1.6239982672731208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SheetLayoutView="85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" sqref="D14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5" t="s">
        <v>5</v>
      </c>
      <c r="B2" s="46"/>
      <c r="C2" s="46"/>
      <c r="D2" s="46"/>
      <c r="E2" s="46"/>
      <c r="F2" s="46"/>
    </row>
    <row r="3" spans="1:6" ht="42" customHeight="1">
      <c r="A3" s="45" t="s">
        <v>92</v>
      </c>
      <c r="B3" s="45"/>
      <c r="C3" s="45"/>
      <c r="D3" s="45"/>
      <c r="E3" s="45"/>
      <c r="F3" s="45"/>
    </row>
    <row r="4" spans="1:6" ht="17.25">
      <c r="A4" s="1" t="s">
        <v>85</v>
      </c>
      <c r="B4" s="4"/>
      <c r="C4" s="5"/>
      <c r="D4" s="5"/>
      <c r="E4" s="5"/>
      <c r="F4" s="5"/>
    </row>
    <row r="5" spans="3:6" ht="14.25">
      <c r="C5" s="1"/>
      <c r="D5" s="1"/>
      <c r="E5" s="1"/>
      <c r="F5" s="6" t="s">
        <v>3</v>
      </c>
    </row>
    <row r="6" spans="1:6" ht="51.75" customHeight="1">
      <c r="A6" s="30" t="s">
        <v>80</v>
      </c>
      <c r="B6" s="13" t="s">
        <v>86</v>
      </c>
      <c r="C6" s="13" t="s">
        <v>4</v>
      </c>
      <c r="D6" s="13" t="s">
        <v>87</v>
      </c>
      <c r="E6" s="13" t="s">
        <v>88</v>
      </c>
      <c r="F6" s="13" t="s">
        <v>82</v>
      </c>
    </row>
    <row r="7" spans="1:6" s="2" customFormat="1" ht="14.25">
      <c r="A7" s="18">
        <v>1</v>
      </c>
      <c r="B7" s="31">
        <v>2</v>
      </c>
      <c r="C7" s="18">
        <v>3</v>
      </c>
      <c r="D7" s="18">
        <v>4</v>
      </c>
      <c r="E7" s="18" t="s">
        <v>0</v>
      </c>
      <c r="F7" s="18" t="s">
        <v>1</v>
      </c>
    </row>
    <row r="8" spans="1:6" s="2" customFormat="1" ht="15.75" thickBot="1">
      <c r="A8" s="32" t="s">
        <v>93</v>
      </c>
      <c r="B8" s="33">
        <f>SUM(B9:B16)</f>
        <v>8197.300000000001</v>
      </c>
      <c r="C8" s="33">
        <f>SUM(C9:C16)</f>
        <v>20161.2</v>
      </c>
      <c r="D8" s="33">
        <f>SUM(D9:D16)</f>
        <v>13394.8</v>
      </c>
      <c r="E8" s="23">
        <f>D8/C8</f>
        <v>0.6643850564450529</v>
      </c>
      <c r="F8" s="23">
        <f>D8/B8</f>
        <v>1.6340502360533344</v>
      </c>
    </row>
    <row r="9" spans="1:6" s="3" customFormat="1" ht="27" thickBot="1">
      <c r="A9" s="34" t="s">
        <v>96</v>
      </c>
      <c r="B9" s="35">
        <v>305.9</v>
      </c>
      <c r="C9" s="36">
        <v>3849.4</v>
      </c>
      <c r="D9" s="37">
        <v>3578.6</v>
      </c>
      <c r="E9" s="27">
        <f aca="true" t="shared" si="0" ref="E9:E21">D9/C9</f>
        <v>0.9296513742401413</v>
      </c>
      <c r="F9" s="27" t="s">
        <v>104</v>
      </c>
    </row>
    <row r="10" spans="1:6" s="3" customFormat="1" ht="27" thickBot="1">
      <c r="A10" s="34" t="s">
        <v>97</v>
      </c>
      <c r="B10" s="35">
        <v>664.3</v>
      </c>
      <c r="C10" s="36">
        <v>486</v>
      </c>
      <c r="D10" s="37">
        <v>331.6</v>
      </c>
      <c r="E10" s="27">
        <f t="shared" si="0"/>
        <v>0.6823045267489712</v>
      </c>
      <c r="F10" s="27">
        <f aca="true" t="shared" si="1" ref="F10:F21">D10/B10</f>
        <v>0.4991720608158965</v>
      </c>
    </row>
    <row r="11" spans="1:6" s="3" customFormat="1" ht="18.75" customHeight="1" thickBot="1">
      <c r="A11" s="34" t="s">
        <v>98</v>
      </c>
      <c r="B11" s="35">
        <v>1604.7</v>
      </c>
      <c r="C11" s="36">
        <v>2372</v>
      </c>
      <c r="D11" s="37">
        <v>1514.3</v>
      </c>
      <c r="E11" s="27">
        <f t="shared" si="0"/>
        <v>0.638406408094435</v>
      </c>
      <c r="F11" s="27">
        <f t="shared" si="1"/>
        <v>0.943665482644731</v>
      </c>
    </row>
    <row r="12" spans="1:6" s="3" customFormat="1" ht="27" thickBot="1">
      <c r="A12" s="34" t="s">
        <v>99</v>
      </c>
      <c r="B12" s="35">
        <v>5403.6</v>
      </c>
      <c r="C12" s="36">
        <v>10426</v>
      </c>
      <c r="D12" s="37">
        <v>7140.2</v>
      </c>
      <c r="E12" s="27">
        <f t="shared" si="0"/>
        <v>0.6848455783617878</v>
      </c>
      <c r="F12" s="27">
        <f t="shared" si="1"/>
        <v>1.321378340365682</v>
      </c>
    </row>
    <row r="13" spans="1:6" s="3" customFormat="1" ht="27" thickBot="1">
      <c r="A13" s="34" t="s">
        <v>100</v>
      </c>
      <c r="B13" s="35">
        <v>122.6</v>
      </c>
      <c r="C13" s="36">
        <v>1278.8</v>
      </c>
      <c r="D13" s="37">
        <v>199.3</v>
      </c>
      <c r="E13" s="27">
        <f t="shared" si="0"/>
        <v>0.15584923365655304</v>
      </c>
      <c r="F13" s="27">
        <f t="shared" si="1"/>
        <v>1.6256117455138663</v>
      </c>
    </row>
    <row r="14" spans="1:6" s="3" customFormat="1" ht="27" thickBot="1">
      <c r="A14" s="34" t="s">
        <v>101</v>
      </c>
      <c r="B14" s="35">
        <v>96.2</v>
      </c>
      <c r="C14" s="36">
        <v>200</v>
      </c>
      <c r="D14" s="37">
        <v>97</v>
      </c>
      <c r="E14" s="27">
        <f t="shared" si="0"/>
        <v>0.485</v>
      </c>
      <c r="F14" s="27">
        <f t="shared" si="1"/>
        <v>1.0083160083160083</v>
      </c>
    </row>
    <row r="15" spans="1:6" s="3" customFormat="1" ht="39.75" thickBot="1">
      <c r="A15" s="34" t="s">
        <v>102</v>
      </c>
      <c r="B15" s="35"/>
      <c r="C15" s="36">
        <v>491</v>
      </c>
      <c r="D15" s="37">
        <v>480</v>
      </c>
      <c r="E15" s="27">
        <f t="shared" si="0"/>
        <v>0.9775967413441955</v>
      </c>
      <c r="F15" s="27"/>
    </row>
    <row r="16" spans="1:6" s="3" customFormat="1" ht="27" thickBot="1">
      <c r="A16" s="34" t="s">
        <v>103</v>
      </c>
      <c r="B16" s="35"/>
      <c r="C16" s="36">
        <v>1058</v>
      </c>
      <c r="D16" s="37">
        <v>53.8</v>
      </c>
      <c r="E16" s="27">
        <f t="shared" si="0"/>
        <v>0.05085066162570888</v>
      </c>
      <c r="F16" s="27"/>
    </row>
    <row r="17" spans="1:6" s="3" customFormat="1" ht="14.25">
      <c r="A17" s="38" t="s">
        <v>83</v>
      </c>
      <c r="B17" s="33">
        <f>SUM(B18:B20)</f>
        <v>113.3</v>
      </c>
      <c r="C17" s="33">
        <f>SUM(C18:C20)</f>
        <v>488.7</v>
      </c>
      <c r="D17" s="33">
        <f>SUM(D18:D20)</f>
        <v>101.6</v>
      </c>
      <c r="E17" s="23">
        <f t="shared" si="0"/>
        <v>0.20789850624104766</v>
      </c>
      <c r="F17" s="23">
        <f t="shared" si="1"/>
        <v>0.8967343336275375</v>
      </c>
    </row>
    <row r="18" spans="1:6" s="3" customFormat="1" ht="14.25">
      <c r="A18" s="39" t="s">
        <v>105</v>
      </c>
      <c r="B18" s="35">
        <v>0</v>
      </c>
      <c r="C18" s="35">
        <v>350</v>
      </c>
      <c r="D18" s="35"/>
      <c r="E18" s="27">
        <f t="shared" si="0"/>
        <v>0</v>
      </c>
      <c r="F18" s="27"/>
    </row>
    <row r="19" spans="1:6" s="3" customFormat="1" ht="42" thickBot="1">
      <c r="A19" s="39" t="s">
        <v>91</v>
      </c>
      <c r="B19" s="35">
        <v>0.7</v>
      </c>
      <c r="C19" s="35"/>
      <c r="D19" s="35"/>
      <c r="E19" s="27"/>
      <c r="F19" s="27">
        <f t="shared" si="1"/>
        <v>0</v>
      </c>
    </row>
    <row r="20" spans="1:6" s="3" customFormat="1" ht="27.75" thickBot="1">
      <c r="A20" s="39" t="s">
        <v>106</v>
      </c>
      <c r="B20" s="35">
        <v>112.6</v>
      </c>
      <c r="C20" s="9">
        <v>138.7</v>
      </c>
      <c r="D20" s="10">
        <v>101.6</v>
      </c>
      <c r="E20" s="27">
        <f t="shared" si="0"/>
        <v>0.7325162220620044</v>
      </c>
      <c r="F20" s="27">
        <f t="shared" si="1"/>
        <v>0.9023090586145648</v>
      </c>
    </row>
    <row r="21" spans="1:6" s="3" customFormat="1" ht="14.25">
      <c r="A21" s="38" t="s">
        <v>84</v>
      </c>
      <c r="B21" s="33">
        <f>B8+B17</f>
        <v>8310.6</v>
      </c>
      <c r="C21" s="33">
        <f>C8+C17</f>
        <v>20649.9</v>
      </c>
      <c r="D21" s="33">
        <f>D8+D17</f>
        <v>13496.4</v>
      </c>
      <c r="E21" s="23">
        <f t="shared" si="0"/>
        <v>0.6535818575392617</v>
      </c>
      <c r="F21" s="23">
        <f t="shared" si="1"/>
        <v>1.623998267273121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2017-09-27T13:42:17Z</cp:lastPrinted>
  <dcterms:created xsi:type="dcterms:W3CDTF">2011-10-21T06:26:35Z</dcterms:created>
  <dcterms:modified xsi:type="dcterms:W3CDTF">2017-11-14T11:12:37Z</dcterms:modified>
  <cp:category/>
  <cp:version/>
  <cp:contentType/>
  <cp:contentStatus/>
</cp:coreProperties>
</file>