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<sst xmlns="http://schemas.openxmlformats.org/spreadsheetml/2006/main" count="54" uniqueCount="54">
  <si>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НАЛОГОВЫЕ И НЕНАЛОГОВЫЕ ДОХОДЫ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</si>
  <si>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</si>
  <si>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</si>
  <si>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</si>
  <si>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</si>
  <si>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</si>
  <si>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</si>
  <si>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</si>
  <si>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</si>
  <si>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</si>
  <si>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</si>
  <si>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</si>
  <si>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тыс. руб.</t>
  </si>
  <si>
    <t>ИТОГО ДОХОДОВ:</t>
  </si>
  <si>
    <t>000 1 01 02000 01 0000 110</t>
  </si>
  <si>
    <t>000 1 03 02000 01 0000 110</t>
  </si>
  <si>
    <t>Единый сельскохозяйственный налог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</si>
  <si>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</si>
  <si>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</si>
  <si>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</si>
  <si>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000 1 14 00000 00 0000 000</t>
  </si>
  <si>
    <t>Доходы от продажи материальных и нематериальных активов</t>
  </si>
  <si>
    <t>000 2 02 00000 00 0000 000</t>
  </si>
  <si>
    <t>Доходы от оказания платных услуг (работ) и компенсации затрат государства</t>
  </si>
  <si>
    <t xml:space="preserve">  000 1 13 00000 00 0000 000</t>
  </si>
  <si>
    <t>Безвозмездные поступления от других бюджетов бюджетной системы Российской Федереации</t>
  </si>
  <si>
    <t>Налог на имущество физических лиц</t>
  </si>
  <si>
    <t>Земельный налог</t>
  </si>
  <si>
    <t>000 1 06 06000 00 0000 110</t>
  </si>
  <si>
    <t>000 1 06 01000 00 0000 110</t>
  </si>
  <si>
    <t>Проект 
на 2021 год</t>
  </si>
  <si>
    <t xml:space="preserve">  000 1 16 00000 00 0000 000</t>
  </si>
  <si>
    <t>Штрафы, санкции, возмещение ущерба</t>
  </si>
  <si>
    <t>000 2 02 10000 00 0000 150</t>
  </si>
  <si>
    <t>000 2 02 20000 00 0000 150</t>
  </si>
  <si>
    <t>000 2 02 30000 00 0000 150</t>
  </si>
  <si>
    <t>000 2 02 40000 00 0000 150</t>
  </si>
  <si>
    <t>000 2 07 00000 00 0000 150</t>
  </si>
  <si>
    <t>Прочие безвозмездные поступления</t>
  </si>
  <si>
    <t>Ожидаемое исполнение за 2020 год</t>
  </si>
  <si>
    <t xml:space="preserve">2021 год к исполнению 
за 2019 год </t>
  </si>
  <si>
    <t xml:space="preserve">2021 год к ожидаемому исполнению 
за 2020 год </t>
  </si>
  <si>
    <t>Проект 
на 2022 год</t>
  </si>
  <si>
    <t>Проект                                            
на 2023 год</t>
  </si>
  <si>
    <t xml:space="preserve">2023 год к исполнению 
за 2019 год </t>
  </si>
  <si>
    <t xml:space="preserve">2023 год к ожидаемому исполнению 
за 2020 год </t>
  </si>
  <si>
    <t>Доходы бюджета Верхнеландеховского городского поселения по видам доходов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</si>
  <si>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</si>
  <si>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000 2180000000 0000 000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</si>
  <si>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</si>
  <si>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</t>
  </si>
  <si>
    <t xml:space="preserve">  000 1 17 00000 00 0000 000</t>
  </si>
  <si>
    <t xml:space="preserve">2022 год к исполнению 
за 2019 год </t>
  </si>
  <si>
    <t xml:space="preserve">2022 год к ожидаемому исполнению 
за 2020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</si>
</sst>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8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9" fontId="26" fillId="0" borderId="1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186" fontId="2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3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2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/>
    </xf>
    <xf numFmtId="185" fontId="22" fillId="0" borderId="11" xfId="60" applyNumberFormat="1" applyFont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86" fontId="22" fillId="0" borderId="11" xfId="0" applyNumberFormat="1" applyFont="1" applyFill="1" applyBorder="1" applyAlignment="1">
      <alignment horizontal="center" vertical="center"/>
    </xf>
    <xf numFmtId="186" fontId="2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86" fontId="20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80" zoomScaleNormal="80" zoomScalePageLayoutView="0" workbookViewId="0" topLeftCell="A10">
      <selection activeCell="I24" sqref="I24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3" width="23.75390625" style="38" customWidth="1"/>
    <col min="4" max="4" width="23.625" style="38" customWidth="1"/>
    <col min="5" max="5" width="24.00390625" style="39" customWidth="1"/>
    <col min="6" max="6" width="17.375" style="3" customWidth="1"/>
    <col min="7" max="7" width="17.75390625" style="3" customWidth="1"/>
    <col min="8" max="8" width="24.25390625" style="39" customWidth="1"/>
    <col min="9" max="9" width="18.125" style="3" customWidth="1"/>
    <col min="10" max="10" width="20.125" style="3" customWidth="1"/>
    <col min="11" max="11" width="23.375" style="39" customWidth="1"/>
    <col min="12" max="12" width="19.375" style="0" customWidth="1"/>
    <col min="13" max="13" width="18.1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7.25" customHeight="1">
      <c r="A2" s="7"/>
      <c r="B2" s="7"/>
      <c r="C2" s="34"/>
      <c r="D2" s="34"/>
      <c r="E2" s="34"/>
      <c r="F2" s="8"/>
      <c r="G2" s="8"/>
      <c r="H2" s="34"/>
      <c r="I2" s="8"/>
      <c r="J2" s="8"/>
      <c r="K2" s="34"/>
      <c r="L2" s="7"/>
      <c r="M2" s="10" t="s">
        <v>12</v>
      </c>
    </row>
    <row r="3" spans="1:13" ht="83.25" customHeight="1">
      <c r="A3" s="15" t="s">
        <v>6</v>
      </c>
      <c r="B3" s="9" t="s">
        <v>7</v>
      </c>
      <c r="C3" s="11" t="s">
        <v>47</v>
      </c>
      <c r="D3" s="11" t="s">
        <v>39</v>
      </c>
      <c r="E3" s="11" t="s">
        <v>30</v>
      </c>
      <c r="F3" s="11" t="s">
        <v>40</v>
      </c>
      <c r="G3" s="11" t="s">
        <v>41</v>
      </c>
      <c r="H3" s="11" t="s">
        <v>42</v>
      </c>
      <c r="I3" s="11" t="s">
        <v>52</v>
      </c>
      <c r="J3" s="11" t="s">
        <v>53</v>
      </c>
      <c r="K3" s="11" t="s">
        <v>43</v>
      </c>
      <c r="L3" s="11" t="s">
        <v>44</v>
      </c>
      <c r="M3" s="11" t="s">
        <v>45</v>
      </c>
    </row>
    <row r="4" spans="1:13" ht="15.75">
      <c r="A4" s="1">
        <v>1</v>
      </c>
      <c r="B4" s="2">
        <v>2</v>
      </c>
      <c r="C4" s="35">
        <v>3</v>
      </c>
      <c r="D4" s="35">
        <v>4</v>
      </c>
      <c r="E4" s="35">
        <v>5</v>
      </c>
      <c r="F4" s="1">
        <v>6</v>
      </c>
      <c r="G4" s="1">
        <v>7</v>
      </c>
      <c r="H4" s="35">
        <v>8</v>
      </c>
      <c r="I4" s="1">
        <v>9</v>
      </c>
      <c r="J4" s="1">
        <v>10</v>
      </c>
      <c r="K4" s="35">
        <v>11</v>
      </c>
      <c r="L4" s="1">
        <v>12</v>
      </c>
      <c r="M4" s="1">
        <v>13</v>
      </c>
    </row>
    <row r="5" spans="1:13" ht="17.25" customHeight="1">
      <c r="A5" s="8"/>
      <c r="B5" s="8"/>
      <c r="C5" s="34"/>
      <c r="D5" s="34"/>
      <c r="E5" s="34"/>
      <c r="F5" s="8"/>
      <c r="G5" s="8"/>
      <c r="H5" s="34"/>
      <c r="I5" s="8"/>
      <c r="J5" s="8"/>
      <c r="K5" s="34"/>
      <c r="L5" s="8"/>
      <c r="M5" s="19"/>
    </row>
    <row r="6" spans="1:13" ht="37.5">
      <c r="A6" s="24" t="s">
        <v>0</v>
      </c>
      <c r="B6" s="14" t="s">
        <v>8</v>
      </c>
      <c r="C6" s="36">
        <f>SUM(C7:C15)</f>
        <v>9072.900000000003</v>
      </c>
      <c r="D6" s="36">
        <f>SUM(D7:D16)</f>
        <v>8291.1</v>
      </c>
      <c r="E6" s="36">
        <f aca="true" t="shared" si="0" ref="D6:K6">SUM(E7:E15)</f>
        <v>8631.8</v>
      </c>
      <c r="F6" s="31">
        <f>E6/C6</f>
        <v>0.9513826891071208</v>
      </c>
      <c r="G6" s="31">
        <f>E6/D6</f>
        <v>1.041092255551133</v>
      </c>
      <c r="H6" s="36">
        <f t="shared" si="0"/>
        <v>8695</v>
      </c>
      <c r="I6" s="31">
        <f>H6/C6</f>
        <v>0.9583484883554317</v>
      </c>
      <c r="J6" s="31">
        <f>H6/D6</f>
        <v>1.0487148870475569</v>
      </c>
      <c r="K6" s="36">
        <f t="shared" si="0"/>
        <v>8697.5</v>
      </c>
      <c r="L6" s="31">
        <f>K6/C6</f>
        <v>0.9586240342117732</v>
      </c>
      <c r="M6" s="31">
        <f>K6/D6</f>
        <v>1.049016415192194</v>
      </c>
    </row>
    <row r="7" spans="1:13" ht="18.75">
      <c r="A7" s="25" t="s">
        <v>4</v>
      </c>
      <c r="B7" s="12" t="s">
        <v>14</v>
      </c>
      <c r="C7" s="21">
        <v>6647.8</v>
      </c>
      <c r="D7" s="21">
        <v>6207.3</v>
      </c>
      <c r="E7" s="21">
        <v>6414</v>
      </c>
      <c r="F7" s="31">
        <f aca="true" t="shared" si="1" ref="F7:F23">E7/C7</f>
        <v>0.964830470230753</v>
      </c>
      <c r="G7" s="31">
        <f aca="true" t="shared" si="2" ref="G7:G22">E7/D7</f>
        <v>1.0332995021990237</v>
      </c>
      <c r="H7" s="21">
        <v>6414</v>
      </c>
      <c r="I7" s="31">
        <f aca="true" t="shared" si="3" ref="I7:I23">H7/C7</f>
        <v>0.964830470230753</v>
      </c>
      <c r="J7" s="31">
        <f aca="true" t="shared" si="4" ref="J7:J23">H7/D7</f>
        <v>1.0332995021990237</v>
      </c>
      <c r="K7" s="21">
        <v>6415</v>
      </c>
      <c r="L7" s="31">
        <f aca="true" t="shared" si="5" ref="L7:L23">K7/C7</f>
        <v>0.9649808959354974</v>
      </c>
      <c r="M7" s="31">
        <f aca="true" t="shared" si="6" ref="M7:M23">K7/D7</f>
        <v>1.0334606028385933</v>
      </c>
    </row>
    <row r="8" spans="1:13" ht="56.25">
      <c r="A8" s="22" t="s">
        <v>5</v>
      </c>
      <c r="B8" s="12" t="s">
        <v>15</v>
      </c>
      <c r="C8" s="21">
        <v>819.5</v>
      </c>
      <c r="D8" s="21">
        <v>769</v>
      </c>
      <c r="E8" s="21">
        <v>920.3</v>
      </c>
      <c r="F8" s="31">
        <f t="shared" si="1"/>
        <v>1.1230018303843807</v>
      </c>
      <c r="G8" s="31">
        <f t="shared" si="2"/>
        <v>1.1967490247074122</v>
      </c>
      <c r="H8" s="21">
        <v>968.5</v>
      </c>
      <c r="I8" s="31">
        <f t="shared" si="3"/>
        <v>1.1818181818181819</v>
      </c>
      <c r="J8" s="31">
        <f t="shared" si="4"/>
        <v>1.2594278283485045</v>
      </c>
      <c r="K8" s="21">
        <v>968.5</v>
      </c>
      <c r="L8" s="31">
        <f t="shared" si="5"/>
        <v>1.1818181818181819</v>
      </c>
      <c r="M8" s="31">
        <f t="shared" si="6"/>
        <v>1.2594278283485045</v>
      </c>
    </row>
    <row r="9" spans="1:13" ht="17.25" customHeight="1">
      <c r="A9" s="22" t="s">
        <v>16</v>
      </c>
      <c r="B9" s="13" t="s">
        <v>17</v>
      </c>
      <c r="C9" s="21">
        <v>2.6</v>
      </c>
      <c r="D9" s="21">
        <v>25.1</v>
      </c>
      <c r="E9" s="21">
        <v>3.5</v>
      </c>
      <c r="F9" s="31">
        <f t="shared" si="1"/>
        <v>1.346153846153846</v>
      </c>
      <c r="G9" s="31">
        <f t="shared" si="2"/>
        <v>0.1394422310756972</v>
      </c>
      <c r="H9" s="21">
        <v>3.5</v>
      </c>
      <c r="I9" s="31">
        <f t="shared" si="3"/>
        <v>1.346153846153846</v>
      </c>
      <c r="J9" s="31">
        <f t="shared" si="4"/>
        <v>0.1394422310756972</v>
      </c>
      <c r="K9" s="21">
        <v>3.5</v>
      </c>
      <c r="L9" s="31">
        <f t="shared" si="5"/>
        <v>1.346153846153846</v>
      </c>
      <c r="M9" s="31">
        <f t="shared" si="6"/>
        <v>0.1394422310756972</v>
      </c>
    </row>
    <row r="10" spans="1:13" ht="18.75">
      <c r="A10" s="29" t="s">
        <v>26</v>
      </c>
      <c r="B10" s="30" t="s">
        <v>29</v>
      </c>
      <c r="C10" s="21">
        <v>190.1</v>
      </c>
      <c r="D10" s="21">
        <v>150</v>
      </c>
      <c r="E10" s="21">
        <v>150</v>
      </c>
      <c r="F10" s="31">
        <f t="shared" si="1"/>
        <v>0.7890583903208838</v>
      </c>
      <c r="G10" s="31">
        <f t="shared" si="2"/>
        <v>1</v>
      </c>
      <c r="H10" s="21">
        <v>150</v>
      </c>
      <c r="I10" s="31">
        <f t="shared" si="3"/>
        <v>0.7890583903208838</v>
      </c>
      <c r="J10" s="31">
        <f t="shared" si="4"/>
        <v>1</v>
      </c>
      <c r="K10" s="21">
        <v>150</v>
      </c>
      <c r="L10" s="31">
        <f t="shared" si="5"/>
        <v>0.7890583903208838</v>
      </c>
      <c r="M10" s="31">
        <f t="shared" si="6"/>
        <v>1</v>
      </c>
    </row>
    <row r="11" spans="1:13" ht="18.75">
      <c r="A11" s="29" t="s">
        <v>27</v>
      </c>
      <c r="B11" s="28" t="s">
        <v>28</v>
      </c>
      <c r="C11" s="21">
        <v>480.3</v>
      </c>
      <c r="D11" s="21">
        <v>420</v>
      </c>
      <c r="E11" s="21">
        <v>420</v>
      </c>
      <c r="F11" s="31">
        <f t="shared" si="1"/>
        <v>0.8744534665833854</v>
      </c>
      <c r="G11" s="31">
        <f t="shared" si="2"/>
        <v>1</v>
      </c>
      <c r="H11" s="40">
        <v>420</v>
      </c>
      <c r="I11" s="31">
        <f t="shared" si="3"/>
        <v>0.8744534665833854</v>
      </c>
      <c r="J11" s="31">
        <f t="shared" si="4"/>
        <v>1</v>
      </c>
      <c r="K11" s="21">
        <v>420</v>
      </c>
      <c r="L11" s="31">
        <f t="shared" si="5"/>
        <v>0.8744534665833854</v>
      </c>
      <c r="M11" s="31">
        <f t="shared" si="6"/>
        <v>1</v>
      </c>
    </row>
    <row r="12" spans="1:13" ht="56.25">
      <c r="A12" s="22" t="s">
        <v>18</v>
      </c>
      <c r="B12" s="20" t="s">
        <v>19</v>
      </c>
      <c r="C12" s="21">
        <v>611.7</v>
      </c>
      <c r="D12" s="21">
        <v>410</v>
      </c>
      <c r="E12" s="21">
        <v>427.5</v>
      </c>
      <c r="F12" s="31">
        <f t="shared" si="1"/>
        <v>0.6988719960765081</v>
      </c>
      <c r="G12" s="31">
        <f t="shared" si="2"/>
        <v>1.0426829268292683</v>
      </c>
      <c r="H12" s="40">
        <v>435</v>
      </c>
      <c r="I12" s="31">
        <f t="shared" si="3"/>
        <v>0.7111329082883766</v>
      </c>
      <c r="J12" s="31">
        <f t="shared" si="4"/>
        <v>1.0609756097560976</v>
      </c>
      <c r="K12" s="21">
        <v>435</v>
      </c>
      <c r="L12" s="31">
        <f t="shared" si="5"/>
        <v>0.7111329082883766</v>
      </c>
      <c r="M12" s="31">
        <f t="shared" si="6"/>
        <v>1.0609756097560976</v>
      </c>
    </row>
    <row r="13" spans="1:13" ht="41.25" customHeight="1">
      <c r="A13" s="22" t="s">
        <v>23</v>
      </c>
      <c r="B13" s="20" t="s">
        <v>24</v>
      </c>
      <c r="C13" s="21">
        <v>230.2</v>
      </c>
      <c r="D13" s="21">
        <v>245.7</v>
      </c>
      <c r="E13" s="21">
        <v>250</v>
      </c>
      <c r="F13" s="31">
        <f t="shared" si="1"/>
        <v>1.0860121633362294</v>
      </c>
      <c r="G13" s="31">
        <f t="shared" si="2"/>
        <v>1.0175010175010175</v>
      </c>
      <c r="H13" s="40">
        <v>255</v>
      </c>
      <c r="I13" s="31">
        <f t="shared" si="3"/>
        <v>1.107732406602954</v>
      </c>
      <c r="J13" s="31">
        <f t="shared" si="4"/>
        <v>1.037851037851038</v>
      </c>
      <c r="K13" s="21">
        <v>255</v>
      </c>
      <c r="L13" s="31">
        <f t="shared" si="5"/>
        <v>1.107732406602954</v>
      </c>
      <c r="M13" s="31">
        <f t="shared" si="6"/>
        <v>1.037851037851038</v>
      </c>
    </row>
    <row r="14" spans="1:13" ht="41.25" customHeight="1">
      <c r="A14" s="22" t="s">
        <v>21</v>
      </c>
      <c r="B14" s="20" t="s">
        <v>20</v>
      </c>
      <c r="C14" s="21">
        <v>51.5</v>
      </c>
      <c r="D14" s="21">
        <v>63.9</v>
      </c>
      <c r="E14" s="21">
        <v>46.5</v>
      </c>
      <c r="F14" s="31">
        <f>E14/C14</f>
        <v>0.9029126213592233</v>
      </c>
      <c r="G14" s="31">
        <f t="shared" si="2"/>
        <v>0.727699530516432</v>
      </c>
      <c r="H14" s="40">
        <v>49</v>
      </c>
      <c r="I14" s="31">
        <f>H14/C14</f>
        <v>0.9514563106796117</v>
      </c>
      <c r="J14" s="31">
        <f>H14/D14</f>
        <v>0.7668231611893583</v>
      </c>
      <c r="K14" s="21">
        <v>50.5</v>
      </c>
      <c r="L14" s="31">
        <f>K14/C14</f>
        <v>0.9805825242718447</v>
      </c>
      <c r="M14" s="31">
        <f>K14/D14</f>
        <v>0.7902973395931142</v>
      </c>
    </row>
    <row r="15" spans="1:13" ht="18.75">
      <c r="A15" s="22" t="s">
        <v>32</v>
      </c>
      <c r="B15" s="20" t="s">
        <v>31</v>
      </c>
      <c r="C15" s="21">
        <v>39.2</v>
      </c>
      <c r="D15" s="21"/>
      <c r="E15" s="21"/>
      <c r="F15" s="31"/>
      <c r="G15" s="31"/>
      <c r="H15" s="40"/>
      <c r="I15" s="31"/>
      <c r="J15" s="31"/>
      <c r="K15" s="21"/>
      <c r="L15" s="31"/>
      <c r="M15" s="31"/>
    </row>
    <row r="16" spans="1:13" ht="18.75">
      <c r="A16" s="22" t="s">
        <v>50</v>
      </c>
      <c r="B16" s="20" t="s">
        <v>51</v>
      </c>
      <c r="C16" s="21"/>
      <c r="D16" s="21">
        <v>0.1</v>
      </c>
      <c r="E16" s="21"/>
      <c r="F16" s="31"/>
      <c r="G16" s="31"/>
      <c r="H16" s="40"/>
      <c r="I16" s="31"/>
      <c r="J16" s="31"/>
      <c r="K16" s="21"/>
      <c r="L16" s="31"/>
      <c r="M16" s="31"/>
    </row>
    <row r="17" spans="1:22" s="4" customFormat="1" ht="18.75" customHeight="1">
      <c r="A17" s="27" t="s">
        <v>1</v>
      </c>
      <c r="B17" s="5" t="s">
        <v>9</v>
      </c>
      <c r="C17" s="36">
        <f>C18</f>
        <v>14610.7</v>
      </c>
      <c r="D17" s="36">
        <f>D18+D23+D24</f>
        <v>11252.800000000001</v>
      </c>
      <c r="E17" s="36">
        <f>E18</f>
        <v>9704.3</v>
      </c>
      <c r="F17" s="31">
        <f t="shared" si="1"/>
        <v>0.6641913118467971</v>
      </c>
      <c r="G17" s="31">
        <f t="shared" si="2"/>
        <v>0.862389805204038</v>
      </c>
      <c r="H17" s="36">
        <f>H18</f>
        <v>6198.4</v>
      </c>
      <c r="I17" s="31">
        <f t="shared" si="3"/>
        <v>0.4242370317643918</v>
      </c>
      <c r="J17" s="31">
        <f t="shared" si="4"/>
        <v>0.5508317929759703</v>
      </c>
      <c r="K17" s="36">
        <f>K18</f>
        <v>5091.7</v>
      </c>
      <c r="L17" s="31">
        <f t="shared" si="5"/>
        <v>0.34849117427638643</v>
      </c>
      <c r="M17" s="31">
        <f t="shared" si="6"/>
        <v>0.45248293757998004</v>
      </c>
      <c r="N17"/>
      <c r="O17"/>
      <c r="P17"/>
      <c r="Q17"/>
      <c r="R17"/>
      <c r="S17"/>
      <c r="T17"/>
      <c r="U17"/>
      <c r="V17"/>
    </row>
    <row r="18" spans="1:22" s="23" customFormat="1" ht="56.25">
      <c r="A18" s="26" t="s">
        <v>25</v>
      </c>
      <c r="B18" s="6" t="s">
        <v>22</v>
      </c>
      <c r="C18" s="21">
        <v>14610.7</v>
      </c>
      <c r="D18" s="21">
        <f>D19+D20+D21+D22</f>
        <v>11209.7</v>
      </c>
      <c r="E18" s="21">
        <v>9704.3</v>
      </c>
      <c r="F18" s="31">
        <f t="shared" si="1"/>
        <v>0.6641913118467971</v>
      </c>
      <c r="G18" s="31">
        <f t="shared" si="2"/>
        <v>0.8657055942621121</v>
      </c>
      <c r="H18" s="21">
        <f>H19+H20+H21+H22</f>
        <v>6198.4</v>
      </c>
      <c r="I18" s="31">
        <f t="shared" si="3"/>
        <v>0.4242370317643918</v>
      </c>
      <c r="J18" s="31">
        <f t="shared" si="4"/>
        <v>0.5529496775114409</v>
      </c>
      <c r="K18" s="21">
        <f>K19+K20+K21+K22+K23</f>
        <v>5091.7</v>
      </c>
      <c r="L18" s="31">
        <f t="shared" si="5"/>
        <v>0.34849117427638643</v>
      </c>
      <c r="M18" s="31">
        <f t="shared" si="6"/>
        <v>0.4542226821413597</v>
      </c>
      <c r="N18" s="17"/>
      <c r="O18" s="17"/>
      <c r="P18" s="17"/>
      <c r="Q18" s="17"/>
      <c r="R18" s="17"/>
      <c r="S18" s="17"/>
      <c r="T18" s="17"/>
      <c r="U18" s="17"/>
      <c r="V18" s="17"/>
    </row>
    <row r="19" spans="1:22" s="4" customFormat="1" ht="37.5">
      <c r="A19" s="26" t="s">
        <v>10</v>
      </c>
      <c r="B19" s="6" t="s">
        <v>33</v>
      </c>
      <c r="C19" s="21">
        <v>6286.9</v>
      </c>
      <c r="D19" s="21">
        <v>6655.6</v>
      </c>
      <c r="E19" s="21">
        <v>6303.2</v>
      </c>
      <c r="F19" s="31">
        <f t="shared" si="1"/>
        <v>1.002592692742051</v>
      </c>
      <c r="G19" s="31">
        <f t="shared" si="2"/>
        <v>0.9470521064967846</v>
      </c>
      <c r="H19" s="21">
        <v>4934.8</v>
      </c>
      <c r="I19" s="31">
        <f t="shared" si="3"/>
        <v>0.784933751133309</v>
      </c>
      <c r="J19" s="31">
        <f t="shared" si="4"/>
        <v>0.7414508083418474</v>
      </c>
      <c r="K19" s="21">
        <v>4932.3</v>
      </c>
      <c r="L19" s="31">
        <f t="shared" si="5"/>
        <v>0.7845360988722583</v>
      </c>
      <c r="M19" s="31">
        <f t="shared" si="6"/>
        <v>0.7410751848067793</v>
      </c>
      <c r="N19"/>
      <c r="O19"/>
      <c r="P19"/>
      <c r="Q19"/>
      <c r="R19"/>
      <c r="S19"/>
      <c r="T19"/>
      <c r="U19"/>
      <c r="V19"/>
    </row>
    <row r="20" spans="1:22" s="4" customFormat="1" ht="56.25">
      <c r="A20" s="26" t="s">
        <v>2</v>
      </c>
      <c r="B20" s="6" t="s">
        <v>34</v>
      </c>
      <c r="C20" s="21">
        <v>7543.8</v>
      </c>
      <c r="D20" s="21">
        <v>4045.6</v>
      </c>
      <c r="E20" s="21">
        <v>2869.3</v>
      </c>
      <c r="F20" s="31">
        <f t="shared" si="1"/>
        <v>0.38035207720247094</v>
      </c>
      <c r="G20" s="31">
        <f t="shared" si="2"/>
        <v>0.7092396677872257</v>
      </c>
      <c r="H20" s="21">
        <v>886.2</v>
      </c>
      <c r="I20" s="31">
        <f t="shared" si="3"/>
        <v>0.11747395211962142</v>
      </c>
      <c r="J20" s="31">
        <f t="shared" si="4"/>
        <v>0.2190527981016413</v>
      </c>
      <c r="K20" s="21">
        <v>0</v>
      </c>
      <c r="L20" s="31">
        <f t="shared" si="5"/>
        <v>0</v>
      </c>
      <c r="M20" s="31">
        <f t="shared" si="6"/>
        <v>0</v>
      </c>
      <c r="N20"/>
      <c r="O20"/>
      <c r="P20"/>
      <c r="Q20"/>
      <c r="R20"/>
      <c r="S20"/>
      <c r="T20"/>
      <c r="U20"/>
      <c r="V20"/>
    </row>
    <row r="21" spans="1:22" s="4" customFormat="1" ht="37.5">
      <c r="A21" s="26" t="s">
        <v>11</v>
      </c>
      <c r="B21" s="6" t="s">
        <v>35</v>
      </c>
      <c r="C21" s="21">
        <v>200.6</v>
      </c>
      <c r="D21" s="21">
        <v>202.3</v>
      </c>
      <c r="E21" s="21">
        <v>205.1</v>
      </c>
      <c r="F21" s="31">
        <f t="shared" si="1"/>
        <v>1.0224327018943171</v>
      </c>
      <c r="G21" s="31">
        <f t="shared" si="2"/>
        <v>1.013840830449827</v>
      </c>
      <c r="H21" s="21">
        <v>218</v>
      </c>
      <c r="I21" s="31">
        <f t="shared" si="3"/>
        <v>1.086739780658026</v>
      </c>
      <c r="J21" s="31">
        <f t="shared" si="4"/>
        <v>1.0776075135936727</v>
      </c>
      <c r="K21" s="21">
        <v>0</v>
      </c>
      <c r="L21" s="31">
        <f t="shared" si="5"/>
        <v>0</v>
      </c>
      <c r="M21" s="31">
        <f t="shared" si="6"/>
        <v>0</v>
      </c>
      <c r="N21"/>
      <c r="O21"/>
      <c r="P21"/>
      <c r="Q21"/>
      <c r="R21"/>
      <c r="S21"/>
      <c r="T21"/>
      <c r="U21"/>
      <c r="V21"/>
    </row>
    <row r="22" spans="1:22" s="4" customFormat="1" ht="18.75">
      <c r="A22" s="26" t="s">
        <v>3</v>
      </c>
      <c r="B22" s="6" t="s">
        <v>36</v>
      </c>
      <c r="C22" s="21">
        <v>311.7</v>
      </c>
      <c r="D22" s="21">
        <v>306.2</v>
      </c>
      <c r="E22" s="21">
        <v>326.7</v>
      </c>
      <c r="F22" s="31">
        <f t="shared" si="1"/>
        <v>1.0481231953801733</v>
      </c>
      <c r="G22" s="31">
        <f t="shared" si="2"/>
        <v>1.066949706074461</v>
      </c>
      <c r="H22" s="21">
        <v>159.4</v>
      </c>
      <c r="I22" s="31">
        <f>H22/C22</f>
        <v>0.5113891562399744</v>
      </c>
      <c r="J22" s="31">
        <f>H22/D22</f>
        <v>0.5205747877204442</v>
      </c>
      <c r="K22" s="21">
        <v>159.4</v>
      </c>
      <c r="L22" s="31">
        <f>K22/C22</f>
        <v>0.5113891562399744</v>
      </c>
      <c r="M22" s="31">
        <f>K22/D22</f>
        <v>0.5205747877204442</v>
      </c>
      <c r="N22"/>
      <c r="O22"/>
      <c r="P22"/>
      <c r="Q22"/>
      <c r="R22"/>
      <c r="S22"/>
      <c r="T22"/>
      <c r="U22"/>
      <c r="V22"/>
    </row>
    <row r="23" spans="1:22" s="4" customFormat="1" ht="18.75">
      <c r="A23" s="26" t="s">
        <v>38</v>
      </c>
      <c r="B23" s="6" t="s">
        <v>37</v>
      </c>
      <c r="C23" s="21">
        <v>267.7</v>
      </c>
      <c r="D23" s="21">
        <v>16.6</v>
      </c>
      <c r="E23" s="21"/>
      <c r="F23" s="31"/>
      <c r="G23" s="16"/>
      <c r="H23" s="21"/>
      <c r="I23" s="31"/>
      <c r="J23" s="31"/>
      <c r="K23" s="21"/>
      <c r="L23" s="31"/>
      <c r="M23" s="31"/>
      <c r="N23"/>
      <c r="O23"/>
      <c r="P23"/>
      <c r="Q23"/>
      <c r="R23"/>
      <c r="S23"/>
      <c r="T23"/>
      <c r="U23"/>
      <c r="V23"/>
    </row>
    <row r="24" spans="1:22" s="4" customFormat="1" ht="119.25" customHeight="1">
      <c r="A24" s="26" t="s">
        <v>49</v>
      </c>
      <c r="B24" s="6" t="s">
        <v>48</v>
      </c>
      <c r="C24" s="21"/>
      <c r="D24" s="21">
        <v>26.5</v>
      </c>
      <c r="E24" s="21"/>
      <c r="F24" s="31"/>
      <c r="G24" s="16"/>
      <c r="H24" s="21"/>
      <c r="I24" s="31"/>
      <c r="J24" s="31"/>
      <c r="K24" s="21"/>
      <c r="L24" s="31"/>
      <c r="M24" s="31"/>
      <c r="N24"/>
      <c r="O24"/>
      <c r="P24"/>
      <c r="Q24"/>
      <c r="R24"/>
      <c r="S24"/>
      <c r="T24"/>
      <c r="U24"/>
      <c r="V24"/>
    </row>
    <row r="25" spans="1:13" s="18" customFormat="1" ht="18.75">
      <c r="A25" s="33" t="s">
        <v>13</v>
      </c>
      <c r="B25" s="33"/>
      <c r="C25" s="37">
        <f>C6+C17</f>
        <v>23683.600000000006</v>
      </c>
      <c r="D25" s="37">
        <f>D6+D17</f>
        <v>19543.9</v>
      </c>
      <c r="E25" s="37">
        <f>E6+E17</f>
        <v>18336.1</v>
      </c>
      <c r="F25" s="16"/>
      <c r="G25" s="16"/>
      <c r="H25" s="37">
        <f>H6+H17</f>
        <v>14893.4</v>
      </c>
      <c r="I25" s="16"/>
      <c r="J25" s="16"/>
      <c r="K25" s="37">
        <f>K6+K17</f>
        <v>13789.2</v>
      </c>
      <c r="L25" s="16"/>
      <c r="M25" s="16"/>
    </row>
    <row r="26" ht="12.75">
      <c r="L26" s="3"/>
    </row>
  </sheetData>
  <sheetProtection/>
  <mergeCells count="2">
    <mergeCell ref="A1:M1"/>
    <mergeCell ref="A25:B25"/>
  </mergeCells>
  <printOptions/>
  <pageMargins left="0.4" right="0.31" top="0.51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Владелец</cp:lastModifiedBy>
  <cp:lastPrinted>2017-11-08T06:15:04Z</cp:lastPrinted>
  <dcterms:created xsi:type="dcterms:W3CDTF">2014-03-24T07:39:29Z</dcterms:created>
  <dcterms:modified xsi:type="dcterms:W3CDTF">2020-11-13T12:48:23Z</dcterms:modified>
  <cp:category/>
  <cp:version/>
  <cp:contentType/>
  <cp:contentStatus/>
</cp:coreProperties>
</file>